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4 For CMISD\"/>
    </mc:Choice>
  </mc:AlternateContent>
  <bookViews>
    <workbookView xWindow="0" yWindow="0" windowWidth="28800" windowHeight="12180"/>
  </bookViews>
  <sheets>
    <sheet name="Form 9 - SCF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E49" i="1" l="1"/>
  <c r="E46" i="1"/>
  <c r="E38" i="1"/>
  <c r="E37" i="1"/>
  <c r="G40" i="1" s="1"/>
  <c r="E27" i="1"/>
  <c r="E26" i="1"/>
  <c r="E25" i="1"/>
  <c r="E24" i="1"/>
  <c r="E23" i="1"/>
  <c r="G28" i="1" s="1"/>
  <c r="E18" i="1"/>
  <c r="E17" i="1"/>
  <c r="E16" i="1"/>
  <c r="E15" i="1"/>
  <c r="E14" i="1"/>
  <c r="G19" i="1" s="1"/>
  <c r="G51" i="1" l="1"/>
  <c r="G31" i="1"/>
  <c r="G54" i="1"/>
  <c r="G56" i="1" s="1"/>
</calcChain>
</file>

<file path=xl/sharedStrings.xml><?xml version="1.0" encoding="utf-8"?>
<sst xmlns="http://schemas.openxmlformats.org/spreadsheetml/2006/main" count="61" uniqueCount="52">
  <si>
    <t>FDP Form 9 - Statement of Cash Flows</t>
  </si>
  <si>
    <t>(BLGF Memorandum Circular No. 09 - 2012 dated February 21, 2012, Annex 2)</t>
  </si>
  <si>
    <t>STATEMENT OF CASH FLOWS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</si>
  <si>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</si>
  <si>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</si>
  <si>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</si>
  <si>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</si>
  <si>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</si>
  <si>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</si>
  <si>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</si>
  <si>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</si>
  <si>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Collection from Taxpayers</t>
  </si>
  <si>
    <t>Other Receipts</t>
  </si>
  <si>
    <t>Payment of Loan Amortization</t>
  </si>
  <si>
    <t>Local Chief Executive</t>
  </si>
  <si>
    <t>CAUTION:</t>
  </si>
  <si>
    <t>TO REDUCE THE RISK OF UPLOADING WRONG TEMPLATE FOR THIS DOCUMENT, DO NOT EDIT/DELETE THIS SHEET.</t>
  </si>
  <si>
    <t>FROM:</t>
  </si>
  <si>
    <t>FDPP TEAM</t>
  </si>
  <si>
    <t>v3</t>
  </si>
  <si>
    <t>CASH FLOWS FROM OPERATING ACTIVITIES</t>
  </si>
  <si>
    <t>Cash Inflows</t>
  </si>
  <si>
    <t>Share from Internal Revenue Allotment</t>
  </si>
  <si>
    <t>Receipts from Business/Service Income</t>
  </si>
  <si>
    <t>Receipt of Interest Income</t>
  </si>
  <si>
    <t>Total Cash Inflows</t>
  </si>
  <si>
    <t>P</t>
  </si>
  <si>
    <t>Cash Outflows</t>
  </si>
  <si>
    <t>Payment of Expenses</t>
  </si>
  <si>
    <t>Payments to Suppliers/Creditors</t>
  </si>
  <si>
    <t>Payments to Employees</t>
  </si>
  <si>
    <t>Interest Expenses</t>
  </si>
  <si>
    <t>Other Disbursements</t>
  </si>
  <si>
    <t>Total Cash Outflows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</si>
  <si>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</si>
  <si>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</si>
  <si>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</si>
  <si>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</si>
  <si>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</si>
  <si>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>Cash Provided by (Used in) Financing Activities</t>
  </si>
  <si>
    <t xml:space="preserve">Total Cash provided by Operating, Investing and Financing Activities </t>
  </si>
  <si>
    <t>CHARLITO B. PADUL</t>
  </si>
  <si>
    <t>City Accountant</t>
  </si>
  <si>
    <t>LUCILO R. BAYRON</t>
  </si>
  <si>
    <t xml:space="preserve">We hereby certify that we have reviewed the contents and hereby attest to the veracity and correctness of the data or information contained in this document.
</t>
  </si>
  <si>
    <t>Purchase of Intangible Assets</t>
  </si>
  <si>
    <t>Dec</t>
  </si>
  <si>
    <t>Oct</t>
  </si>
  <si>
    <t>Nov</t>
  </si>
  <si>
    <t>Proceeds from Domestic and Foreign Loans</t>
  </si>
  <si>
    <t>Add : Cash Balance, Beginning October 1, 2023</t>
  </si>
  <si>
    <t>Cash Balance, Ending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</si>
</sst>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FF0000"/>
      <name val="Calibri"/>
    </font>
    <font>
      <sz val="7"/>
      <color rgb="FF000000"/>
      <name val="Calibri"/>
    </font>
    <font>
      <sz val="11"/>
      <color rgb="FF000000"/>
      <name val="Calibri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9"/>
      <color rgb="FF000000"/>
      <name val="Calibri"/>
    </font>
    <font>
      <b/>
      <sz val="7.9"/>
      <color indexed="8"/>
      <name val="Arial"/>
      <family val="2"/>
    </font>
    <font>
      <sz val="8"/>
      <color indexed="8"/>
      <name val="Arial"/>
      <family val="2"/>
    </font>
    <font>
      <sz val="8.0500000000000007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7.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2" borderId="0"/>
    <xf numFmtId="164" fontId="6" fillId="2" borderId="0" applyFont="0" applyFill="0" applyBorder="0" applyAlignment="0" applyProtection="0"/>
  </cellStyleXfs>
  <cellXfs count="59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5" fillId="2" borderId="0" xfId="0" applyNumberFormat="1" applyFont="1" applyFill="1" applyBorder="1" applyAlignment="1" applyProtection="1"/>
    <xf numFmtId="0" fontId="7" fillId="2" borderId="0" xfId="2" applyFont="1"/>
    <xf numFmtId="0" fontId="8" fillId="2" borderId="0" xfId="2" applyFont="1"/>
    <xf numFmtId="164" fontId="9" fillId="2" borderId="0" xfId="3" applyFont="1"/>
    <xf numFmtId="164" fontId="10" fillId="2" borderId="0" xfId="3" applyFont="1"/>
    <xf numFmtId="164" fontId="8" fillId="2" borderId="0" xfId="3" applyFont="1" applyFill="1" applyBorder="1" applyAlignment="1"/>
    <xf numFmtId="0" fontId="12" fillId="0" borderId="0" xfId="0" applyFont="1" applyAlignment="1">
      <alignment vertical="top"/>
    </xf>
    <xf numFmtId="0" fontId="13" fillId="0" borderId="0" xfId="0" applyFont="1" applyAlignment="1">
      <alignment vertical="top" wrapText="1" readingOrder="1"/>
    </xf>
    <xf numFmtId="0" fontId="14" fillId="2" borderId="0" xfId="0" applyFont="1" applyFill="1" applyProtection="1">
      <protection locked="0"/>
    </xf>
    <xf numFmtId="164" fontId="11" fillId="2" borderId="0" xfId="3" applyFont="1" applyFill="1" applyBorder="1" applyAlignment="1">
      <alignment horizontal="center"/>
    </xf>
    <xf numFmtId="164" fontId="8" fillId="2" borderId="0" xfId="3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5" fillId="0" borderId="0" xfId="0" applyFont="1" applyAlignment="1">
      <alignment vertical="center"/>
    </xf>
    <xf numFmtId="43" fontId="5" fillId="2" borderId="0" xfId="1" applyFont="1" applyFill="1" applyBorder="1" applyAlignment="1" applyProtection="1"/>
    <xf numFmtId="0" fontId="16" fillId="2" borderId="0" xfId="0" applyNumberFormat="1" applyFont="1" applyFill="1" applyBorder="1" applyAlignment="1" applyProtection="1"/>
    <xf numFmtId="0" fontId="17" fillId="0" borderId="0" xfId="0" applyFont="1" applyAlignment="1">
      <alignment vertical="center"/>
    </xf>
    <xf numFmtId="43" fontId="17" fillId="0" borderId="0" xfId="1" applyFont="1" applyAlignment="1">
      <alignment horizontal="right" vertical="center"/>
    </xf>
    <xf numFmtId="164" fontId="5" fillId="2" borderId="0" xfId="0" applyNumberFormat="1" applyFont="1" applyFill="1" applyBorder="1" applyAlignment="1" applyProtection="1"/>
    <xf numFmtId="43" fontId="17" fillId="0" borderId="0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43" fontId="17" fillId="0" borderId="1" xfId="1" applyFont="1" applyBorder="1" applyAlignment="1">
      <alignment horizontal="right" vertical="center"/>
    </xf>
    <xf numFmtId="43" fontId="18" fillId="2" borderId="0" xfId="1" applyFont="1" applyFill="1" applyBorder="1" applyAlignment="1" applyProtection="1">
      <alignment horizontal="right"/>
    </xf>
    <xf numFmtId="39" fontId="18" fillId="2" borderId="0" xfId="0" applyNumberFormat="1" applyFont="1" applyFill="1" applyBorder="1" applyAlignment="1" applyProtection="1"/>
    <xf numFmtId="43" fontId="17" fillId="0" borderId="0" xfId="1" applyFont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43" fontId="19" fillId="2" borderId="0" xfId="1" applyFont="1" applyFill="1" applyBorder="1" applyAlignment="1" applyProtection="1"/>
    <xf numFmtId="39" fontId="18" fillId="2" borderId="2" xfId="0" applyNumberFormat="1" applyFont="1" applyFill="1" applyBorder="1" applyAlignment="1" applyProtection="1"/>
    <xf numFmtId="43" fontId="15" fillId="0" borderId="0" xfId="1" applyFont="1" applyAlignment="1">
      <alignment horizontal="right" vertical="center"/>
    </xf>
    <xf numFmtId="4" fontId="5" fillId="2" borderId="0" xfId="0" applyNumberFormat="1" applyFont="1" applyFill="1" applyBorder="1" applyAlignment="1" applyProtection="1"/>
    <xf numFmtId="0" fontId="17" fillId="0" borderId="0" xfId="0" applyFont="1" applyAlignment="1">
      <alignment horizontal="left" vertical="center" wrapText="1"/>
    </xf>
    <xf numFmtId="43" fontId="16" fillId="2" borderId="0" xfId="1" applyFont="1" applyFill="1" applyBorder="1" applyAlignment="1" applyProtection="1">
      <alignment horizontal="righ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39" fontId="18" fillId="0" borderId="0" xfId="0" applyNumberFormat="1" applyFont="1" applyAlignment="1">
      <alignment horizontal="right" vertical="center"/>
    </xf>
    <xf numFmtId="43" fontId="16" fillId="2" borderId="0" xfId="1" applyFont="1" applyFill="1" applyBorder="1" applyAlignment="1" applyProtection="1"/>
    <xf numFmtId="0" fontId="18" fillId="0" borderId="0" xfId="0" applyFont="1" applyAlignment="1">
      <alignment vertical="center"/>
    </xf>
    <xf numFmtId="43" fontId="16" fillId="2" borderId="1" xfId="1" applyFont="1" applyFill="1" applyBorder="1" applyAlignment="1" applyProtection="1"/>
    <xf numFmtId="164" fontId="16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164" fontId="18" fillId="2" borderId="0" xfId="0" applyNumberFormat="1" applyFont="1" applyFill="1" applyBorder="1" applyAlignment="1" applyProtection="1"/>
    <xf numFmtId="39" fontId="16" fillId="2" borderId="2" xfId="1" applyNumberFormat="1" applyFont="1" applyFill="1" applyBorder="1" applyAlignment="1" applyProtection="1"/>
    <xf numFmtId="39" fontId="18" fillId="2" borderId="3" xfId="0" applyNumberFormat="1" applyFont="1" applyFill="1" applyBorder="1" applyAlignment="1" applyProtection="1"/>
    <xf numFmtId="43" fontId="20" fillId="0" borderId="0" xfId="1" applyFont="1" applyAlignment="1">
      <alignment horizontal="right" vertical="center"/>
    </xf>
    <xf numFmtId="39" fontId="5" fillId="2" borderId="0" xfId="0" applyNumberFormat="1" applyFont="1" applyFill="1" applyBorder="1" applyAlignment="1" applyProtection="1"/>
  </cellXfs>
  <cellStyles count="4">
    <cellStyle name="Comma" xfId="1" builtinId="3"/>
    <cellStyle name="Comma 2" xfId="3"/>
    <cellStyle name="Normal" xfId="0" builtinId="0"/>
    <cellStyle name="Normal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786653</xdr:colOff>
      <xdr:row>57</xdr:row>
      <xdr:rowOff>177614</xdr:rowOff>
    </xdr:from>
    <xdr:to>
      <xdr:col>2</xdr:col>
      <xdr:colOff>599515</xdr:colOff>
      <xdr:row>61</xdr:row>
      <xdr:rowOff>151172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01153" y="11495555"/>
          <a:ext cx="1191186" cy="735558"/>
        </a:xfrm>
        <a:prstGeom prst="rect">
          <a:avLst/>
        </a:prstGeom>
      </xdr:spPr>
    </xdr:pic>
    <xdr:clientData/>
  </xdr:twoCellAnchor>
  <xdr:twoCellAnchor>
    <xdr:from>
      <xdr:col>3</xdr:col>
      <xdr:colOff>280146</xdr:colOff>
      <xdr:row>57</xdr:row>
      <xdr:rowOff>164167</xdr:rowOff>
    </xdr:from>
    <xdr:to>
      <xdr:col>3</xdr:col>
      <xdr:colOff>1311087</xdr:colOff>
      <xdr:row>61</xdr:row>
      <xdr:rowOff>11207</xdr:rowOff>
    </xdr:to>
    <xdr:pic>
      <xdr:nvPicPr>
        <xdr:cNvPr id="8" name="Picture 7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293" y="11482108"/>
          <a:ext cx="1030941" cy="609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zoomScale="85" zoomScaleNormal="85" workbookViewId="0">
      <selection activeCell="B8" sqref="B8"/>
    </sheetView>
  </sheetViews>
  <sheetFormatPr defaultRowHeight="15" x14ac:dyDescent="0.25"/>
  <cols>
    <col min="1" max="1" width="25.7109375" style="5" customWidth="1"/>
    <col min="2" max="5" width="20.7109375" style="5" customWidth="1"/>
    <col min="6" max="6" width="8.85546875" style="5" customWidth="1"/>
    <col min="7" max="7" width="23" bestFit="1" customWidth="1"/>
  </cols>
  <sheetData>
    <row r="1" spans="1:11" x14ac:dyDescent="0.25">
      <c r="A1" s="11" t="s">
        <v>0</v>
      </c>
      <c r="B1" s="4"/>
      <c r="C1" s="4"/>
      <c r="D1" s="4"/>
    </row>
    <row r="2" spans="1:11" s="6" customFormat="1" x14ac:dyDescent="0.25">
      <c r="A2" s="11" t="s">
        <v>1</v>
      </c>
    </row>
    <row r="3" spans="1:11" s="6" customFormat="1" x14ac:dyDescent="0.25">
      <c r="A3" s="3"/>
    </row>
    <row r="4" spans="1:11" x14ac:dyDescent="0.25">
      <c r="A4" s="26" t="s">
        <v>2</v>
      </c>
      <c r="B4" s="26"/>
      <c r="C4" s="26"/>
      <c r="D4" s="26"/>
      <c r="E4" s="26"/>
      <c r="F4" s="26"/>
      <c r="G4" s="26"/>
    </row>
    <row r="5" spans="1:11" x14ac:dyDescent="0.25">
      <c r="B5" s="7"/>
      <c r="C5" s="7"/>
      <c r="D5" s="7"/>
    </row>
    <row r="6" spans="1:11" x14ac:dyDescent="0.25">
      <c r="A6" s="12" t="s">
        <v>3</v>
      </c>
      <c r="B6" s="12" t="s">
        <v>4</v>
      </c>
      <c r="C6" s="8"/>
      <c r="D6" s="12" t="s">
        <v>5</v>
      </c>
      <c r="E6" s="5">
        <v>2023</v>
      </c>
    </row>
    <row r="7" spans="1:11" ht="30" x14ac:dyDescent="0.25">
      <c r="A7" s="1" t="s">
        <v>6</v>
      </c>
      <c r="B7" s="13" t="s">
        <v>7</v>
      </c>
      <c r="C7" s="9"/>
      <c r="D7" s="14" t="s">
        <v>8</v>
      </c>
      <c r="E7" s="5">
        <v>4</v>
      </c>
    </row>
    <row r="8" spans="1:11" ht="30" x14ac:dyDescent="0.25">
      <c r="A8" s="1" t="s">
        <v>9</v>
      </c>
      <c r="B8" s="13" t="s">
        <v>10</v>
      </c>
      <c r="C8" s="9"/>
      <c r="D8" s="10"/>
    </row>
    <row r="10" spans="1:11" s="15" customFormat="1" ht="12.75" x14ac:dyDescent="0.2">
      <c r="A10" s="27" t="s">
        <v>20</v>
      </c>
      <c r="E10" s="28"/>
      <c r="F10" s="28"/>
      <c r="G10" s="29"/>
      <c r="H10" s="28"/>
      <c r="I10" s="28"/>
      <c r="J10" s="28"/>
    </row>
    <row r="11" spans="1:11" s="15" customFormat="1" ht="12.75" x14ac:dyDescent="0.2">
      <c r="E11" s="28"/>
      <c r="F11" s="28"/>
      <c r="G11" s="29"/>
      <c r="H11" s="28"/>
      <c r="I11" s="28"/>
      <c r="J11" s="28"/>
    </row>
    <row r="12" spans="1:11" s="15" customFormat="1" ht="12.75" x14ac:dyDescent="0.2">
      <c r="B12" s="27" t="s">
        <v>21</v>
      </c>
      <c r="E12" s="28"/>
      <c r="F12" s="28"/>
      <c r="G12" s="29"/>
      <c r="H12" s="28"/>
      <c r="I12" s="28" t="s">
        <v>46</v>
      </c>
      <c r="J12" s="28" t="s">
        <v>47</v>
      </c>
      <c r="K12" s="15" t="s">
        <v>48</v>
      </c>
    </row>
    <row r="13" spans="1:11" s="15" customFormat="1" ht="12.75" x14ac:dyDescent="0.2">
      <c r="E13" s="28"/>
      <c r="F13" s="28"/>
      <c r="G13" s="29"/>
      <c r="H13" s="28"/>
      <c r="I13" s="28"/>
      <c r="J13" s="28"/>
    </row>
    <row r="14" spans="1:11" s="15" customFormat="1" ht="12.75" x14ac:dyDescent="0.2">
      <c r="C14" s="30" t="s">
        <v>11</v>
      </c>
      <c r="E14" s="31">
        <f>+I14+J14+K14</f>
        <v>108109862.33000001</v>
      </c>
      <c r="F14" s="31"/>
      <c r="G14" s="29"/>
      <c r="H14" s="28"/>
      <c r="I14" s="31">
        <v>27621437.609999999</v>
      </c>
      <c r="J14" s="28">
        <v>66133342.32</v>
      </c>
      <c r="K14" s="32">
        <v>14355082.4</v>
      </c>
    </row>
    <row r="15" spans="1:11" s="15" customFormat="1" ht="12.75" x14ac:dyDescent="0.2">
      <c r="C15" s="30" t="s">
        <v>22</v>
      </c>
      <c r="E15" s="31">
        <f>+I15+J15+K15</f>
        <v>957941587</v>
      </c>
      <c r="F15" s="31"/>
      <c r="G15" s="29"/>
      <c r="H15" s="28"/>
      <c r="I15" s="31">
        <v>319313861</v>
      </c>
      <c r="J15" s="28">
        <v>319313863</v>
      </c>
      <c r="K15" s="32">
        <v>319313863</v>
      </c>
    </row>
    <row r="16" spans="1:11" s="15" customFormat="1" ht="12.75" x14ac:dyDescent="0.2">
      <c r="C16" s="30" t="s">
        <v>23</v>
      </c>
      <c r="E16" s="31">
        <f>+I16+J16+K16</f>
        <v>70570367.340000004</v>
      </c>
      <c r="F16" s="31"/>
      <c r="G16" s="29"/>
      <c r="H16" s="28"/>
      <c r="I16" s="31">
        <v>24707647.239999998</v>
      </c>
      <c r="J16" s="28">
        <v>20261119.129999999</v>
      </c>
      <c r="K16" s="32">
        <v>25601600.969999999</v>
      </c>
    </row>
    <row r="17" spans="1:12" s="15" customFormat="1" ht="12.75" x14ac:dyDescent="0.2">
      <c r="C17" s="30" t="s">
        <v>24</v>
      </c>
      <c r="E17" s="31">
        <f>+I17+J17+K17</f>
        <v>550113.62</v>
      </c>
      <c r="F17" s="31"/>
      <c r="G17" s="29"/>
      <c r="H17" s="28"/>
      <c r="I17" s="31">
        <v>550113.62</v>
      </c>
      <c r="J17" s="28">
        <v>0</v>
      </c>
      <c r="K17" s="32">
        <v>0</v>
      </c>
    </row>
    <row r="18" spans="1:12" s="15" customFormat="1" ht="12.75" x14ac:dyDescent="0.2">
      <c r="C18" s="30" t="s">
        <v>12</v>
      </c>
      <c r="E18" s="31">
        <f>+I18+J18+K18</f>
        <v>327027807.45999998</v>
      </c>
      <c r="F18" s="33"/>
      <c r="G18" s="34"/>
      <c r="H18" s="28"/>
      <c r="I18" s="35">
        <v>164349819.31</v>
      </c>
      <c r="J18" s="28">
        <v>77274389.569999993</v>
      </c>
      <c r="K18" s="32">
        <v>85403598.579999998</v>
      </c>
    </row>
    <row r="19" spans="1:12" s="15" customFormat="1" ht="12.75" x14ac:dyDescent="0.2">
      <c r="D19" s="27" t="s">
        <v>25</v>
      </c>
      <c r="F19" s="36" t="s">
        <v>26</v>
      </c>
      <c r="G19" s="37">
        <f>+SUM(E14:E18)</f>
        <v>1464199737.75</v>
      </c>
      <c r="H19" s="28"/>
      <c r="I19" s="28"/>
      <c r="J19" s="28"/>
    </row>
    <row r="20" spans="1:12" s="15" customFormat="1" ht="12.75" x14ac:dyDescent="0.2">
      <c r="E20" s="28"/>
      <c r="F20" s="28"/>
      <c r="G20" s="29"/>
      <c r="H20" s="28"/>
      <c r="I20" s="28"/>
      <c r="J20" s="28"/>
    </row>
    <row r="21" spans="1:12" s="15" customFormat="1" ht="12.75" x14ac:dyDescent="0.2">
      <c r="B21" s="27" t="s">
        <v>27</v>
      </c>
      <c r="E21" s="28"/>
      <c r="F21" s="28"/>
      <c r="G21" s="29"/>
      <c r="H21" s="28"/>
      <c r="I21" s="28"/>
      <c r="J21" s="28"/>
    </row>
    <row r="22" spans="1:12" s="15" customFormat="1" ht="12.75" x14ac:dyDescent="0.2">
      <c r="E22" s="28"/>
      <c r="F22" s="28"/>
      <c r="G22" s="29"/>
      <c r="H22" s="28"/>
      <c r="I22" s="28"/>
      <c r="J22" s="28"/>
    </row>
    <row r="23" spans="1:12" s="15" customFormat="1" ht="12.75" x14ac:dyDescent="0.2">
      <c r="C23" s="30" t="s">
        <v>28</v>
      </c>
      <c r="E23" s="31">
        <f>+I23+J23+K23</f>
        <v>462883127.49000001</v>
      </c>
      <c r="F23" s="31"/>
      <c r="G23" s="29"/>
      <c r="H23" s="28"/>
      <c r="I23" s="31">
        <v>246230507.78</v>
      </c>
      <c r="J23" s="28">
        <v>131982252.28</v>
      </c>
      <c r="K23" s="32">
        <v>84670367.430000007</v>
      </c>
    </row>
    <row r="24" spans="1:12" s="15" customFormat="1" ht="12.75" x14ac:dyDescent="0.2">
      <c r="C24" s="30" t="s">
        <v>29</v>
      </c>
      <c r="E24" s="31">
        <f>+I24+J24+K24</f>
        <v>118167274.33</v>
      </c>
      <c r="F24" s="31"/>
      <c r="G24" s="29"/>
      <c r="H24" s="28"/>
      <c r="I24" s="31">
        <v>103258053.52</v>
      </c>
      <c r="J24" s="28">
        <v>6271775.6100000003</v>
      </c>
      <c r="K24" s="32">
        <v>8637445.1999999993</v>
      </c>
    </row>
    <row r="25" spans="1:12" s="15" customFormat="1" ht="12.75" x14ac:dyDescent="0.2">
      <c r="C25" s="30" t="s">
        <v>30</v>
      </c>
      <c r="E25" s="31">
        <f>+I25+J25+K25</f>
        <v>383588603.33999997</v>
      </c>
      <c r="F25" s="31"/>
      <c r="G25" s="29"/>
      <c r="H25" s="28"/>
      <c r="I25" s="31">
        <v>233534291.19999999</v>
      </c>
      <c r="J25" s="28">
        <v>50530890.450000003</v>
      </c>
      <c r="K25" s="32">
        <v>99523421.689999998</v>
      </c>
    </row>
    <row r="26" spans="1:12" s="15" customFormat="1" ht="12.75" x14ac:dyDescent="0.2">
      <c r="C26" s="30" t="s">
        <v>31</v>
      </c>
      <c r="E26" s="31">
        <f>+I26+J26+K26</f>
        <v>11232951.629999999</v>
      </c>
      <c r="F26" s="31"/>
      <c r="G26" s="29"/>
      <c r="H26" s="28"/>
      <c r="I26" s="31">
        <v>1490895.82</v>
      </c>
      <c r="J26" s="28">
        <v>2724242.92</v>
      </c>
      <c r="K26" s="32">
        <v>7017812.8899999997</v>
      </c>
    </row>
    <row r="27" spans="1:12" s="15" customFormat="1" ht="12.75" x14ac:dyDescent="0.2">
      <c r="C27" s="30" t="s">
        <v>32</v>
      </c>
      <c r="E27" s="31">
        <f>+I27+J27+K27</f>
        <v>545904116.34000003</v>
      </c>
      <c r="F27" s="38"/>
      <c r="G27" s="34"/>
      <c r="H27" s="28"/>
      <c r="I27" s="39">
        <v>318649544.88</v>
      </c>
      <c r="J27" s="40">
        <v>138356907.59999999</v>
      </c>
      <c r="K27" s="28">
        <v>88897663.859999999</v>
      </c>
    </row>
    <row r="28" spans="1:12" s="15" customFormat="1" ht="13.5" thickBot="1" x14ac:dyDescent="0.25">
      <c r="D28" s="27" t="s">
        <v>33</v>
      </c>
      <c r="F28" s="36" t="s">
        <v>26</v>
      </c>
      <c r="G28" s="41">
        <f>+SUM(E23:E27)</f>
        <v>1521776073.1300001</v>
      </c>
      <c r="H28" s="28"/>
      <c r="I28" s="28"/>
      <c r="J28" s="28"/>
      <c r="K28" s="28"/>
    </row>
    <row r="29" spans="1:12" s="15" customFormat="1" ht="12.75" x14ac:dyDescent="0.2">
      <c r="F29" s="28"/>
      <c r="G29" s="29"/>
      <c r="H29" s="42"/>
      <c r="I29" s="31"/>
      <c r="J29" s="28"/>
      <c r="K29" s="43"/>
      <c r="L29" s="32"/>
    </row>
    <row r="30" spans="1:12" s="15" customFormat="1" ht="12.75" x14ac:dyDescent="0.2">
      <c r="F30" s="28"/>
      <c r="G30" s="29"/>
      <c r="H30" s="28"/>
      <c r="I30" s="28"/>
      <c r="J30" s="28"/>
      <c r="L30" s="28"/>
    </row>
    <row r="31" spans="1:12" s="15" customFormat="1" ht="12.75" x14ac:dyDescent="0.2">
      <c r="A31" s="27" t="s">
        <v>34</v>
      </c>
      <c r="F31" s="36" t="s">
        <v>26</v>
      </c>
      <c r="G31" s="37">
        <f>+G19-G28</f>
        <v>-57576335.380000114</v>
      </c>
      <c r="H31" s="42">
        <v>-366620414.42000002</v>
      </c>
      <c r="I31" s="28"/>
      <c r="J31" s="28"/>
    </row>
    <row r="32" spans="1:12" s="15" customFormat="1" ht="12.75" x14ac:dyDescent="0.2">
      <c r="E32" s="28"/>
      <c r="F32" s="28"/>
      <c r="G32" s="29"/>
      <c r="H32" s="28"/>
      <c r="I32" s="28"/>
      <c r="J32" s="28"/>
    </row>
    <row r="33" spans="1:11" s="15" customFormat="1" ht="12.75" x14ac:dyDescent="0.2">
      <c r="A33" s="27" t="s">
        <v>35</v>
      </c>
      <c r="E33" s="28"/>
      <c r="F33" s="28"/>
      <c r="G33" s="29"/>
      <c r="H33" s="28"/>
      <c r="I33" s="28"/>
      <c r="J33" s="28"/>
    </row>
    <row r="34" spans="1:11" s="15" customFormat="1" ht="12.75" x14ac:dyDescent="0.2">
      <c r="E34" s="28"/>
      <c r="F34" s="28"/>
      <c r="G34" s="29"/>
      <c r="H34" s="28"/>
      <c r="I34" s="28"/>
      <c r="J34" s="28"/>
    </row>
    <row r="35" spans="1:11" s="15" customFormat="1" ht="12.75" x14ac:dyDescent="0.2">
      <c r="B35" s="27" t="s">
        <v>27</v>
      </c>
      <c r="E35" s="28"/>
      <c r="F35" s="28"/>
      <c r="G35" s="29"/>
      <c r="H35" s="28"/>
      <c r="I35" s="28"/>
      <c r="J35" s="28"/>
    </row>
    <row r="36" spans="1:11" s="15" customFormat="1" ht="12.75" x14ac:dyDescent="0.2">
      <c r="B36" s="27"/>
      <c r="E36" s="28"/>
      <c r="F36" s="28"/>
      <c r="G36" s="29"/>
      <c r="H36" s="28"/>
      <c r="I36" s="28"/>
      <c r="J36" s="28"/>
    </row>
    <row r="37" spans="1:11" s="15" customFormat="1" ht="24.75" customHeight="1" x14ac:dyDescent="0.2">
      <c r="B37" s="27"/>
      <c r="C37" s="44" t="s">
        <v>36</v>
      </c>
      <c r="D37" s="44"/>
      <c r="E37" s="45">
        <f>+I37+J37+K37</f>
        <v>342694436.39999998</v>
      </c>
      <c r="F37" s="45"/>
      <c r="H37" s="28"/>
      <c r="I37" s="45">
        <v>196355328.22999999</v>
      </c>
      <c r="J37" s="28">
        <v>80649456.989999995</v>
      </c>
      <c r="K37" s="32">
        <v>65689651.18</v>
      </c>
    </row>
    <row r="38" spans="1:11" s="15" customFormat="1" ht="12.75" x14ac:dyDescent="0.2">
      <c r="B38" s="27"/>
      <c r="C38" s="46" t="s">
        <v>45</v>
      </c>
      <c r="D38" s="47"/>
      <c r="E38" s="45">
        <f>+I38+J38+K38</f>
        <v>0</v>
      </c>
      <c r="F38" s="45"/>
      <c r="H38" s="28"/>
      <c r="I38" s="28"/>
      <c r="J38" s="28"/>
    </row>
    <row r="39" spans="1:11" s="15" customFormat="1" ht="12.75" x14ac:dyDescent="0.2">
      <c r="D39" s="27"/>
      <c r="E39" s="28"/>
      <c r="F39" s="28"/>
      <c r="G39" s="37"/>
      <c r="H39" s="28"/>
      <c r="I39" s="28"/>
      <c r="J39" s="28"/>
    </row>
    <row r="40" spans="1:11" s="15" customFormat="1" ht="12.75" x14ac:dyDescent="0.2">
      <c r="A40" s="27" t="s">
        <v>37</v>
      </c>
      <c r="F40" s="36" t="s">
        <v>26</v>
      </c>
      <c r="G40" s="48">
        <f>-SUM(E37:E38)</f>
        <v>-342694436.39999998</v>
      </c>
      <c r="H40" s="42">
        <v>-196355328.22999999</v>
      </c>
      <c r="I40" s="28"/>
      <c r="J40" s="28"/>
    </row>
    <row r="41" spans="1:11" s="15" customFormat="1" ht="12.75" x14ac:dyDescent="0.2">
      <c r="E41" s="28"/>
      <c r="F41" s="28"/>
      <c r="G41" s="29"/>
      <c r="H41" s="28"/>
      <c r="I41" s="28"/>
      <c r="J41" s="28"/>
    </row>
    <row r="42" spans="1:11" s="15" customFormat="1" ht="12.75" x14ac:dyDescent="0.2">
      <c r="E42" s="28"/>
      <c r="F42" s="28"/>
      <c r="G42" s="29"/>
      <c r="H42" s="28"/>
      <c r="I42" s="28"/>
      <c r="J42" s="28"/>
    </row>
    <row r="43" spans="1:11" s="15" customFormat="1" ht="12.75" x14ac:dyDescent="0.2">
      <c r="A43" s="27" t="s">
        <v>38</v>
      </c>
      <c r="E43" s="28"/>
      <c r="F43" s="28"/>
      <c r="G43" s="29"/>
      <c r="H43" s="28"/>
      <c r="I43" s="28"/>
      <c r="J43" s="28"/>
    </row>
    <row r="44" spans="1:11" s="15" customFormat="1" ht="12.75" x14ac:dyDescent="0.2">
      <c r="E44" s="28"/>
      <c r="F44" s="28"/>
      <c r="G44" s="29"/>
      <c r="H44" s="28"/>
      <c r="I44" s="28"/>
      <c r="J44" s="28"/>
    </row>
    <row r="45" spans="1:11" s="15" customFormat="1" ht="12.75" x14ac:dyDescent="0.2">
      <c r="B45" s="27" t="s">
        <v>21</v>
      </c>
      <c r="E45" s="28"/>
      <c r="F45" s="28"/>
      <c r="G45" s="29"/>
      <c r="H45" s="28"/>
      <c r="I45" s="28"/>
      <c r="J45" s="28"/>
    </row>
    <row r="46" spans="1:11" s="15" customFormat="1" ht="12.75" x14ac:dyDescent="0.2">
      <c r="C46" s="29" t="s">
        <v>49</v>
      </c>
      <c r="E46" s="45">
        <f>+I46+J46+K46</f>
        <v>25499784.140000001</v>
      </c>
      <c r="F46" s="28"/>
      <c r="G46" s="29"/>
      <c r="H46" s="28"/>
      <c r="I46" s="49">
        <v>25499784.140000001</v>
      </c>
      <c r="J46" s="28">
        <v>0</v>
      </c>
      <c r="K46" s="32">
        <v>0</v>
      </c>
    </row>
    <row r="47" spans="1:11" s="15" customFormat="1" ht="12.75" x14ac:dyDescent="0.2">
      <c r="E47" s="28"/>
      <c r="F47" s="28"/>
      <c r="G47" s="29"/>
      <c r="H47" s="28"/>
      <c r="I47" s="28"/>
      <c r="J47" s="28"/>
    </row>
    <row r="48" spans="1:11" s="15" customFormat="1" ht="12.75" x14ac:dyDescent="0.2">
      <c r="B48" s="27" t="s">
        <v>27</v>
      </c>
      <c r="E48" s="28"/>
      <c r="F48" s="28"/>
      <c r="G48" s="29"/>
      <c r="H48" s="28"/>
      <c r="I48" s="28"/>
      <c r="J48" s="28"/>
    </row>
    <row r="49" spans="1:11" s="29" customFormat="1" ht="11.25" x14ac:dyDescent="0.2">
      <c r="B49" s="50"/>
      <c r="C49" s="29" t="s">
        <v>13</v>
      </c>
      <c r="E49" s="45">
        <f>+I49+J49+K49</f>
        <v>17035139.32</v>
      </c>
      <c r="F49" s="49"/>
      <c r="H49" s="49"/>
      <c r="I49" s="51">
        <v>2533884.21</v>
      </c>
      <c r="J49" s="49">
        <v>0</v>
      </c>
      <c r="K49" s="52">
        <v>14501255.109999999</v>
      </c>
    </row>
    <row r="50" spans="1:11" s="29" customFormat="1" ht="11.25" x14ac:dyDescent="0.2">
      <c r="B50" s="50"/>
      <c r="E50" s="49"/>
      <c r="F50" s="49"/>
      <c r="H50" s="49"/>
      <c r="I50" s="49"/>
      <c r="J50" s="49"/>
    </row>
    <row r="51" spans="1:11" s="29" customFormat="1" ht="11.25" x14ac:dyDescent="0.2">
      <c r="A51" s="53" t="s">
        <v>39</v>
      </c>
      <c r="F51" s="36" t="s">
        <v>26</v>
      </c>
      <c r="G51" s="54">
        <f>+E46-E49</f>
        <v>8464644.8200000003</v>
      </c>
      <c r="H51" s="42">
        <v>22965899.93</v>
      </c>
      <c r="I51" s="49"/>
      <c r="J51" s="49"/>
    </row>
    <row r="52" spans="1:11" s="15" customFormat="1" ht="12.75" x14ac:dyDescent="0.2">
      <c r="E52" s="28"/>
      <c r="F52" s="28"/>
      <c r="G52" s="29"/>
      <c r="H52" s="28"/>
      <c r="I52" s="28"/>
      <c r="J52" s="28"/>
    </row>
    <row r="53" spans="1:11" s="15" customFormat="1" ht="12.75" x14ac:dyDescent="0.2">
      <c r="E53" s="28"/>
      <c r="F53" s="28"/>
      <c r="G53" s="29"/>
      <c r="H53" s="28"/>
      <c r="I53" s="28"/>
      <c r="J53" s="28"/>
    </row>
    <row r="54" spans="1:11" s="15" customFormat="1" ht="12.75" x14ac:dyDescent="0.2">
      <c r="A54" s="27" t="s">
        <v>40</v>
      </c>
      <c r="F54" s="36" t="s">
        <v>26</v>
      </c>
      <c r="G54" s="37">
        <f>+G40+G31+G51</f>
        <v>-391806126.9600001</v>
      </c>
      <c r="H54" s="42"/>
      <c r="I54" s="28"/>
      <c r="J54" s="28"/>
    </row>
    <row r="55" spans="1:11" s="15" customFormat="1" ht="13.5" thickBot="1" x14ac:dyDescent="0.25">
      <c r="A55" s="27" t="s">
        <v>50</v>
      </c>
      <c r="F55" s="28"/>
      <c r="G55" s="55">
        <v>5508999833.6300001</v>
      </c>
      <c r="H55" s="42"/>
      <c r="I55" s="31"/>
      <c r="J55" s="28"/>
    </row>
    <row r="56" spans="1:11" s="15" customFormat="1" ht="13.5" thickBot="1" x14ac:dyDescent="0.25">
      <c r="A56" s="27" t="s">
        <v>51</v>
      </c>
      <c r="F56" s="36" t="s">
        <v>26</v>
      </c>
      <c r="G56" s="56">
        <f>+G55+G54</f>
        <v>5117193706.6700001</v>
      </c>
      <c r="H56" s="57">
        <v>1577937.7</v>
      </c>
      <c r="I56" s="31"/>
      <c r="J56" s="31"/>
      <c r="K56" s="58"/>
    </row>
    <row r="57" spans="1:11" ht="16.5" thickTop="1" x14ac:dyDescent="0.25">
      <c r="A57" s="16"/>
      <c r="B57" s="17"/>
      <c r="C57" s="17"/>
      <c r="D57" s="16"/>
      <c r="E57" s="16"/>
      <c r="F57" s="18"/>
      <c r="G57" s="19"/>
      <c r="H57" s="16"/>
    </row>
    <row r="58" spans="1:11" x14ac:dyDescent="0.25">
      <c r="A58" s="23" t="s">
        <v>44</v>
      </c>
      <c r="B58" s="17"/>
      <c r="C58" s="17"/>
      <c r="D58" s="16"/>
      <c r="E58" s="16"/>
      <c r="F58" s="16"/>
      <c r="G58" s="16"/>
      <c r="H58" s="16"/>
    </row>
    <row r="59" spans="1:11" x14ac:dyDescent="0.25">
      <c r="A59" s="16"/>
      <c r="B59" s="16"/>
      <c r="C59" s="16"/>
      <c r="D59" s="16"/>
      <c r="E59" s="16"/>
      <c r="F59" s="16"/>
    </row>
    <row r="60" spans="1:11" x14ac:dyDescent="0.25">
      <c r="A60" s="16"/>
      <c r="B60" s="20"/>
      <c r="C60" s="16"/>
      <c r="D60" s="16"/>
      <c r="E60" s="16"/>
      <c r="F60" s="20"/>
    </row>
    <row r="61" spans="1:11" x14ac:dyDescent="0.25">
      <c r="A61" s="16"/>
      <c r="B61" s="24" t="s">
        <v>41</v>
      </c>
      <c r="C61" s="24"/>
      <c r="D61" s="21" t="s">
        <v>43</v>
      </c>
      <c r="E61" s="16"/>
      <c r="F61" s="16"/>
    </row>
    <row r="62" spans="1:11" ht="25.5" x14ac:dyDescent="0.25">
      <c r="A62" s="16"/>
      <c r="B62" s="25" t="s">
        <v>42</v>
      </c>
      <c r="C62" s="25"/>
      <c r="D62" s="22" t="s">
        <v>14</v>
      </c>
      <c r="E62" s="16"/>
      <c r="F62" s="16"/>
    </row>
    <row r="63" spans="1:11" x14ac:dyDescent="0.25">
      <c r="A63" s="16"/>
      <c r="B63" s="16"/>
      <c r="C63" s="16"/>
      <c r="D63" s="16"/>
      <c r="E63" s="16"/>
      <c r="F63" s="16"/>
      <c r="G63" s="16"/>
      <c r="H63" s="16"/>
    </row>
    <row r="64" spans="1:11" x14ac:dyDescent="0.25">
      <c r="A64" s="16"/>
      <c r="B64" s="16"/>
      <c r="C64" s="16"/>
      <c r="D64" s="16"/>
      <c r="E64" s="16"/>
      <c r="F64" s="16"/>
      <c r="H64" s="16"/>
    </row>
    <row r="65" spans="1:8" x14ac:dyDescent="0.25">
      <c r="A65" s="16"/>
      <c r="B65" s="16"/>
      <c r="C65" s="16"/>
      <c r="D65" s="16"/>
      <c r="E65" s="16"/>
      <c r="F65" s="16"/>
      <c r="H65" s="16"/>
    </row>
    <row r="66" spans="1:8" x14ac:dyDescent="0.25">
      <c r="A66" s="16"/>
      <c r="B66" s="16"/>
      <c r="C66" s="16"/>
      <c r="D66" s="16"/>
      <c r="E66" s="16"/>
      <c r="F66" s="16"/>
      <c r="H66" s="21"/>
    </row>
    <row r="67" spans="1:8" x14ac:dyDescent="0.25">
      <c r="A67" s="16"/>
      <c r="B67" s="17"/>
      <c r="C67" s="17"/>
      <c r="D67" s="16"/>
      <c r="E67" s="16"/>
      <c r="F67" s="16"/>
      <c r="H67" s="22"/>
    </row>
  </sheetData>
  <sheetProtection formatCells="0" formatColumns="0" formatRows="0" insertColumns="0" insertRows="0" insertHyperlinks="0" deleteColumns="0" deleteRows="0" sort="0" autoFilter="0" pivotTables="0"/>
  <mergeCells count="4">
    <mergeCell ref="B61:C61"/>
    <mergeCell ref="B62:C62"/>
    <mergeCell ref="A4:G4"/>
    <mergeCell ref="C37:D37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H27" sqref="H27"/>
    </sheetView>
  </sheetViews>
  <sheetFormatPr defaultRowHeight="15" x14ac:dyDescent="0.25"/>
  <sheetData>
    <row r="1" spans="1:1" ht="23.45" customHeight="1" x14ac:dyDescent="0.35">
      <c r="A1" s="2" t="s">
        <v>15</v>
      </c>
    </row>
    <row r="3" spans="1:1" x14ac:dyDescent="0.25">
      <c r="A3" t="s">
        <v>16</v>
      </c>
    </row>
    <row r="5" spans="1:1" x14ac:dyDescent="0.25">
      <c r="A5" t="s">
        <v>17</v>
      </c>
    </row>
    <row r="6" spans="1:1" x14ac:dyDescent="0.25">
      <c r="A6" s="1" t="s">
        <v>18</v>
      </c>
    </row>
    <row r="9" spans="1:1" x14ac:dyDescent="0.25">
      <c r="A9" t="s">
        <v>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9 - SCF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2024-03-05T01:38:31Z</dcterms:modified>
  <cp:category/>
</cp:coreProperties>
</file>